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96FCFE35-C87E-42F0-BECA-A2966D04CC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2.1. Đất ở tại nông thôn" sheetId="16" r:id="rId1"/>
    <sheet name="42.2. Đất TMDV tại nông thôn" sheetId="14" r:id="rId2"/>
    <sheet name="42.3. Đất SXPNN tại nông thôn" sheetId="18" r:id="rId3"/>
    <sheet name="42.4. Đất NN" sheetId="15" r:id="rId4"/>
  </sheets>
  <definedNames>
    <definedName name="_xlnm.Print_Titles" localSheetId="0">'42.1. Đất ở tại nông thôn'!$7:$8</definedName>
    <definedName name="_xlnm.Print_Titles" localSheetId="1">'42.2. Đất TMDV tại nông thôn'!$7:$8</definedName>
    <definedName name="_xlnm.Print_Titles" localSheetId="2">'42.3. Đất SXPNN tại nông thôn'!$7:$8</definedName>
    <definedName name="_xlnm.Print_Area" localSheetId="0">'42.1. Đất ở tại nông thôn'!$A$1:$H$27</definedName>
    <definedName name="_xlnm.Print_Area" localSheetId="1">'42.2. Đất TMDV tại nông thôn'!$A$1:$H$27</definedName>
    <definedName name="_xlnm.Print_Area" localSheetId="2">'42.3. Đất SXPNN tại nông thôn'!$A$1:$H$27</definedName>
    <definedName name="_xlnm.Print_Area" localSheetId="3">'42.4. Đất NN'!$A$1:$E$54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8" l="1"/>
  <c r="F11" i="18"/>
  <c r="G11" i="18"/>
  <c r="E12" i="18"/>
  <c r="F12" i="18"/>
  <c r="G12" i="18"/>
  <c r="E14" i="18"/>
  <c r="F14" i="18"/>
  <c r="G14" i="18"/>
  <c r="H14" i="18"/>
  <c r="E15" i="18"/>
  <c r="F15" i="18"/>
  <c r="G15" i="18"/>
  <c r="H15" i="18"/>
  <c r="E16" i="18"/>
  <c r="F16" i="18"/>
  <c r="G16" i="18"/>
  <c r="H16" i="18"/>
  <c r="E17" i="18"/>
  <c r="F17" i="18"/>
  <c r="G17" i="18"/>
  <c r="E18" i="18"/>
  <c r="F18" i="18"/>
  <c r="G18" i="18"/>
  <c r="E20" i="18"/>
  <c r="F20" i="18"/>
  <c r="G20" i="18"/>
  <c r="H20" i="18"/>
  <c r="E21" i="18"/>
  <c r="F21" i="18"/>
  <c r="G21" i="18"/>
  <c r="H21" i="18"/>
  <c r="E23" i="18"/>
  <c r="F23" i="18"/>
  <c r="E24" i="18"/>
  <c r="F24" i="18"/>
  <c r="E11" i="14"/>
  <c r="F11" i="14"/>
  <c r="G11" i="14"/>
  <c r="E12" i="14"/>
  <c r="F12" i="14"/>
  <c r="G12" i="14"/>
  <c r="E14" i="14"/>
  <c r="F14" i="14"/>
  <c r="G14" i="14"/>
  <c r="H14" i="14"/>
  <c r="E15" i="14"/>
  <c r="F15" i="14"/>
  <c r="G15" i="14"/>
  <c r="H15" i="14"/>
  <c r="E16" i="14"/>
  <c r="F16" i="14"/>
  <c r="G16" i="14"/>
  <c r="H16" i="14"/>
  <c r="E17" i="14"/>
  <c r="F17" i="14"/>
  <c r="G17" i="14"/>
  <c r="E18" i="14"/>
  <c r="F18" i="14"/>
  <c r="G18" i="14"/>
  <c r="E20" i="14"/>
  <c r="F20" i="14"/>
  <c r="G20" i="14"/>
  <c r="H20" i="14"/>
  <c r="E21" i="14"/>
  <c r="F21" i="14"/>
  <c r="G21" i="14"/>
  <c r="H21" i="14"/>
  <c r="E23" i="14"/>
  <c r="F23" i="14"/>
  <c r="E24" i="14"/>
  <c r="F24" i="14"/>
  <c r="F15" i="16"/>
  <c r="G15" i="16"/>
  <c r="H15" i="16"/>
  <c r="F16" i="16"/>
  <c r="G16" i="16"/>
  <c r="H16" i="16"/>
  <c r="H14" i="16"/>
  <c r="F14" i="16"/>
  <c r="G14" i="16"/>
  <c r="F11" i="16"/>
  <c r="G11" i="16"/>
  <c r="F12" i="16"/>
  <c r="G12" i="16"/>
  <c r="E10" i="18"/>
  <c r="E27" i="18"/>
  <c r="E27" i="14"/>
  <c r="E10" i="14"/>
  <c r="A50" i="15" l="1"/>
  <c r="A51" i="15" s="1"/>
  <c r="A52" i="15" s="1"/>
  <c r="A53" i="15" s="1"/>
  <c r="A54" i="15" s="1"/>
  <c r="A41" i="15"/>
  <c r="A42" i="15" s="1"/>
  <c r="A43" i="15" s="1"/>
  <c r="A44" i="15" s="1"/>
  <c r="A45" i="15" s="1"/>
  <c r="A31" i="15"/>
  <c r="A32" i="15" s="1"/>
  <c r="A33" i="15" s="1"/>
  <c r="A34" i="15" s="1"/>
  <c r="A35" i="15" s="1"/>
  <c r="B22" i="15"/>
  <c r="B32" i="15" s="1"/>
  <c r="B42" i="15" s="1"/>
  <c r="B51" i="15" s="1"/>
  <c r="B23" i="15"/>
  <c r="B33" i="15" s="1"/>
  <c r="B43" i="15" s="1"/>
  <c r="B52" i="15" s="1"/>
  <c r="B24" i="15"/>
  <c r="B34" i="15" s="1"/>
  <c r="B44" i="15" s="1"/>
  <c r="B53" i="15" s="1"/>
  <c r="B25" i="15"/>
  <c r="B35" i="15" s="1"/>
  <c r="B45" i="15" s="1"/>
  <c r="B54" i="15" s="1"/>
  <c r="B21" i="15"/>
  <c r="B31" i="15" s="1"/>
  <c r="B41" i="15" s="1"/>
  <c r="B50" i="15" s="1"/>
  <c r="A21" i="15"/>
  <c r="A22" i="15" s="1"/>
  <c r="A23" i="15" s="1"/>
  <c r="A24" i="15" s="1"/>
  <c r="A25" i="15" s="1"/>
  <c r="A11" i="15"/>
  <c r="A12" i="15" s="1"/>
  <c r="A13" i="15" s="1"/>
  <c r="A14" i="15" s="1"/>
  <c r="A15" i="15" s="1"/>
  <c r="F24" i="16"/>
  <c r="F23" i="16"/>
  <c r="H21" i="16"/>
  <c r="G21" i="16"/>
  <c r="F21" i="16"/>
  <c r="H20" i="16"/>
  <c r="G20" i="16"/>
  <c r="F20" i="16"/>
  <c r="G18" i="16"/>
  <c r="F18" i="16"/>
  <c r="G17" i="16"/>
  <c r="F17" i="16"/>
  <c r="F10" i="16"/>
  <c r="F10" i="18" l="1"/>
  <c r="F10" i="14"/>
  <c r="G10" i="16"/>
  <c r="G10" i="18" l="1"/>
  <c r="G10" i="14"/>
</calcChain>
</file>

<file path=xl/sharedStrings.xml><?xml version="1.0" encoding="utf-8"?>
<sst xmlns="http://schemas.openxmlformats.org/spreadsheetml/2006/main" count="209" uniqueCount="60">
  <si>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</si>
  <si>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</si>
  <si>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</si>
  <si>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</si>
  <si>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</si>
  <si>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</si>
  <si>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</si>
  <si>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</si>
  <si>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</si>
  <si>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</si>
  <si>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</si>
  <si>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</si>
  <si>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</si>
  <si>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</si>
  <si>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</si>
  <si>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</si>
  <si>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</si>
  <si>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</si>
  <si>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</si>
  <si>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</si>
  <si>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</si>
  <si>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</si>
  <si>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</si>
  <si>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</si>
  <si>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</si>
  <si>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42. Xã Châu Sơn</t>
  </si>
  <si>
    <t>Đường Quốc lộ 4B</t>
  </si>
  <si>
    <t>Km69+600m</t>
  </si>
  <si>
    <t>giáp địa phận xã Cường Lợi cũ</t>
  </si>
  <si>
    <t>giáp địa phận xã Bắc Lãng cũ</t>
  </si>
  <si>
    <t>Km 74 +680m</t>
  </si>
  <si>
    <t>Km 76+570m (Khu trung tâm Xã).</t>
  </si>
  <si>
    <t>Đường ĐH40</t>
  </si>
  <si>
    <t>Km 03</t>
  </si>
  <si>
    <t>Km 05 chạy dọc theo thôn Khe Bó (khu trung tâm Xã)</t>
  </si>
  <si>
    <t>Km 22</t>
  </si>
  <si>
    <t>Km 23</t>
  </si>
  <si>
    <t>Xã Châu Sơn cũ</t>
  </si>
  <si>
    <t>Xã Bắc Lãng cũ</t>
  </si>
  <si>
    <t>Xã Cường Lợi cũ</t>
  </si>
  <si>
    <t>Xã Đồng Thắng cũ</t>
  </si>
  <si>
    <t>Giáp địa phận xã Châu Sơn cũ</t>
  </si>
  <si>
    <t>Km 76+570m (Khu trung tâm Xã)</t>
  </si>
  <si>
    <t>Hết địa phận xã Châu Sơn</t>
  </si>
  <si>
    <t>Km70+500m (khu trung tâm xã)</t>
  </si>
  <si>
    <t>Nhà văn hoá thôn khe cảy</t>
  </si>
  <si>
    <t>Giáp QL4B</t>
  </si>
  <si>
    <t>Một phần xã Kiên Mộc cũ sáp nhập vào xã Châu Sơn mới</t>
  </si>
  <si>
    <t>Các thửa đất thuộc đoạn đường/khu vực đường QL4B chạy dọc theo thôn Quang Hòa (thuộc địa phận Xã Cường Lợi)</t>
  </si>
  <si>
    <t>Các thửa đất thuộc đoạn đường/khu vực đường ĐH. 48 (Quang Hòa - Đồng Thắng - Lâm Ca)</t>
  </si>
  <si>
    <t>Các thửa đất thuộc đoạn đường/khu vực đường ĐH.48 chạy dọc theo thôn Nà Xoong (khu trung tâm Xã)</t>
  </si>
  <si>
    <t>Các thửa đất thuộc đoạn đường/khu vực đường ĐH.48 chạy dọc theo các thôn Nà Xoong, Nà Quan.</t>
  </si>
  <si>
    <t>BẢNG 42.1: BẢNG GIÁ ĐẤT Ở TẠI NÔNG THÔN</t>
  </si>
  <si>
    <t>Ghi chú: Các vị trí (Vị trí 2, vị trí 3) không có mức giá thì áp dụng theo bảng giá đất các khu vực còn lại tại nông thôn.</t>
  </si>
  <si>
    <t>BẢNG 42.2: BẢNG GIÁ ĐẤT THƯƠNG MẠI, DỊCH VỤ TẠI NÔNG THÔN</t>
  </si>
  <si>
    <t>Giá đất thương mại, dịch vụ</t>
  </si>
  <si>
    <t>Xã Châu Sơn, xã Bắc Lãng, xã Cường Lợi, xã Đồng Thắng cũ và một phần xã Kiên Mộc cũ sáp nhập vào xã Châu Sơn mới</t>
  </si>
  <si>
    <t>BẢNG 42.3: BẢNG GIÁ ĐẤT CƠ SỞ SẢN XUẤT PHI NÔNG NGHIỆP TẠI NÔNG THÔN</t>
  </si>
  <si>
    <t xml:space="preserve">Giá đất cơ sở sản xuất phi nông nghiệp </t>
  </si>
  <si>
    <t>BẢNG 42.4: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</si>
</sst>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57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2" customWidth="1"/>
    <col min="2" max="4" width="25.7109375" style="2" customWidth="1"/>
    <col min="5" max="8" width="15.7109375" style="17" customWidth="1"/>
    <col min="9" max="16384" width="9.140625" style="2"/>
  </cols>
  <sheetData>
    <row r="1" spans="1:8" ht="15.75" x14ac:dyDescent="0.25">
      <c r="A1" s="4"/>
      <c r="B1" s="12"/>
      <c r="C1" s="12"/>
      <c r="D1" s="12"/>
      <c r="E1" s="13"/>
      <c r="F1" s="13"/>
      <c r="G1" s="13"/>
      <c r="H1" s="13"/>
    </row>
    <row r="2" spans="1:8" ht="15.75" x14ac:dyDescent="0.25">
      <c r="A2" s="31" t="s">
        <v>25</v>
      </c>
      <c r="B2" s="31"/>
      <c r="C2" s="12"/>
      <c r="D2" s="12"/>
      <c r="E2" s="13"/>
      <c r="F2" s="13"/>
      <c r="G2" s="32" t="s">
        <v>19</v>
      </c>
      <c r="H2" s="32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3" t="s">
        <v>52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8" t="s">
        <v>0</v>
      </c>
      <c r="B7" s="38" t="s">
        <v>1</v>
      </c>
      <c r="C7" s="38" t="s">
        <v>2</v>
      </c>
      <c r="D7" s="38"/>
      <c r="E7" s="38" t="s">
        <v>17</v>
      </c>
      <c r="F7" s="38"/>
      <c r="G7" s="38"/>
      <c r="H7" s="38"/>
    </row>
    <row r="8" spans="1:8" ht="15.75" x14ac:dyDescent="0.25">
      <c r="A8" s="38"/>
      <c r="B8" s="3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15">
        <v>1</v>
      </c>
      <c r="B9" s="22" t="s">
        <v>37</v>
      </c>
      <c r="C9" s="23"/>
      <c r="D9" s="23"/>
      <c r="E9" s="15"/>
      <c r="F9" s="15"/>
      <c r="G9" s="15"/>
      <c r="H9" s="15"/>
    </row>
    <row r="10" spans="1:8" ht="31.5" x14ac:dyDescent="0.25">
      <c r="A10" s="3">
        <v>1</v>
      </c>
      <c r="B10" s="23" t="s">
        <v>26</v>
      </c>
      <c r="C10" s="6" t="s">
        <v>28</v>
      </c>
      <c r="D10" s="23" t="s">
        <v>27</v>
      </c>
      <c r="E10" s="25">
        <v>700000</v>
      </c>
      <c r="F10" s="16">
        <f>E10*0.6</f>
        <v>420000</v>
      </c>
      <c r="G10" s="16">
        <f>E10*0.4</f>
        <v>280000</v>
      </c>
      <c r="H10" s="16"/>
    </row>
    <row r="11" spans="1:8" ht="31.5" x14ac:dyDescent="0.25">
      <c r="A11" s="3">
        <v>2</v>
      </c>
      <c r="B11" s="6" t="s">
        <v>26</v>
      </c>
      <c r="C11" s="23" t="s">
        <v>27</v>
      </c>
      <c r="D11" s="6" t="s">
        <v>44</v>
      </c>
      <c r="E11" s="25">
        <v>900000</v>
      </c>
      <c r="F11" s="16">
        <f t="shared" ref="F11:F16" si="0">E11*0.6</f>
        <v>540000</v>
      </c>
      <c r="G11" s="16">
        <f t="shared" ref="G11:G12" si="1">E11*0.4</f>
        <v>360000</v>
      </c>
      <c r="H11" s="16"/>
    </row>
    <row r="12" spans="1:8" ht="31.5" x14ac:dyDescent="0.25">
      <c r="A12" s="3">
        <v>3</v>
      </c>
      <c r="B12" s="6" t="s">
        <v>26</v>
      </c>
      <c r="C12" s="6" t="s">
        <v>44</v>
      </c>
      <c r="D12" s="6" t="s">
        <v>29</v>
      </c>
      <c r="E12" s="25">
        <v>700000</v>
      </c>
      <c r="F12" s="16">
        <f t="shared" si="0"/>
        <v>420000</v>
      </c>
      <c r="G12" s="16">
        <f t="shared" si="1"/>
        <v>280000</v>
      </c>
      <c r="H12" s="16"/>
    </row>
    <row r="13" spans="1:8" ht="15.75" x14ac:dyDescent="0.25">
      <c r="A13" s="7">
        <v>2</v>
      </c>
      <c r="B13" s="22" t="s">
        <v>38</v>
      </c>
      <c r="C13" s="23"/>
      <c r="D13" s="23"/>
      <c r="E13" s="5"/>
      <c r="F13" s="16"/>
      <c r="G13" s="16"/>
      <c r="H13" s="16"/>
    </row>
    <row r="14" spans="1:8" ht="31.5" x14ac:dyDescent="0.25">
      <c r="A14" s="3">
        <v>1</v>
      </c>
      <c r="B14" s="23" t="s">
        <v>26</v>
      </c>
      <c r="C14" s="23" t="s">
        <v>41</v>
      </c>
      <c r="D14" s="23" t="s">
        <v>30</v>
      </c>
      <c r="E14" s="25">
        <v>700000</v>
      </c>
      <c r="F14" s="16">
        <f t="shared" si="0"/>
        <v>420000</v>
      </c>
      <c r="G14" s="16">
        <f t="shared" ref="G14" si="2">E14*0.4</f>
        <v>280000</v>
      </c>
      <c r="H14" s="16">
        <f>+E14*0.2</f>
        <v>140000</v>
      </c>
    </row>
    <row r="15" spans="1:8" ht="31.5" x14ac:dyDescent="0.25">
      <c r="A15" s="3">
        <v>2</v>
      </c>
      <c r="B15" s="6" t="s">
        <v>26</v>
      </c>
      <c r="C15" s="23" t="s">
        <v>30</v>
      </c>
      <c r="D15" s="23" t="s">
        <v>31</v>
      </c>
      <c r="E15" s="25">
        <v>1000000</v>
      </c>
      <c r="F15" s="16">
        <f t="shared" si="0"/>
        <v>600000</v>
      </c>
      <c r="G15" s="16">
        <f t="shared" ref="G15:G16" si="3">E15*0.4</f>
        <v>400000</v>
      </c>
      <c r="H15" s="16">
        <f t="shared" ref="H15:H16" si="4">+E15*0.2</f>
        <v>200000</v>
      </c>
    </row>
    <row r="16" spans="1:8" ht="31.5" x14ac:dyDescent="0.25">
      <c r="A16" s="3">
        <v>3</v>
      </c>
      <c r="B16" s="6" t="s">
        <v>26</v>
      </c>
      <c r="C16" s="24" t="s">
        <v>42</v>
      </c>
      <c r="D16" s="24" t="s">
        <v>43</v>
      </c>
      <c r="E16" s="25">
        <v>600000</v>
      </c>
      <c r="F16" s="16">
        <f t="shared" si="0"/>
        <v>360000</v>
      </c>
      <c r="G16" s="16">
        <f t="shared" si="3"/>
        <v>240000</v>
      </c>
      <c r="H16" s="16">
        <f t="shared" si="4"/>
        <v>120000</v>
      </c>
    </row>
    <row r="17" spans="1:11" ht="15.75" x14ac:dyDescent="0.25">
      <c r="A17" s="3">
        <v>4</v>
      </c>
      <c r="B17" s="6" t="s">
        <v>32</v>
      </c>
      <c r="C17" s="6" t="s">
        <v>46</v>
      </c>
      <c r="D17" s="6" t="s">
        <v>45</v>
      </c>
      <c r="E17" s="25">
        <v>600000</v>
      </c>
      <c r="F17" s="25">
        <f>+E17*0.6</f>
        <v>360000</v>
      </c>
      <c r="G17" s="25">
        <f t="shared" ref="G17:G18" si="5">+E17*0.4</f>
        <v>240000</v>
      </c>
      <c r="H17" s="16"/>
    </row>
    <row r="18" spans="1:11" ht="15.75" x14ac:dyDescent="0.25">
      <c r="A18" s="3">
        <v>5</v>
      </c>
      <c r="B18" s="6" t="s">
        <v>32</v>
      </c>
      <c r="C18" s="6" t="s">
        <v>45</v>
      </c>
      <c r="D18" s="6" t="s">
        <v>43</v>
      </c>
      <c r="E18" s="25">
        <v>600000</v>
      </c>
      <c r="F18" s="25">
        <f>+E18*0.6</f>
        <v>360000</v>
      </c>
      <c r="G18" s="25">
        <f t="shared" si="5"/>
        <v>240000</v>
      </c>
      <c r="H18" s="16"/>
    </row>
    <row r="19" spans="1:11" ht="15.75" x14ac:dyDescent="0.25">
      <c r="A19" s="7">
        <v>3</v>
      </c>
      <c r="B19" s="22" t="s">
        <v>39</v>
      </c>
      <c r="C19" s="23"/>
      <c r="D19" s="23"/>
      <c r="E19" s="5"/>
      <c r="F19" s="16"/>
      <c r="G19" s="16"/>
      <c r="H19" s="16"/>
    </row>
    <row r="20" spans="1:11" ht="31.5" customHeight="1" x14ac:dyDescent="0.25">
      <c r="A20" s="3">
        <v>1</v>
      </c>
      <c r="B20" s="37" t="s">
        <v>48</v>
      </c>
      <c r="C20" s="37"/>
      <c r="D20" s="37"/>
      <c r="E20" s="25">
        <v>900000</v>
      </c>
      <c r="F20" s="25">
        <f t="shared" ref="F20:F21" si="6">+E20*0.6</f>
        <v>540000</v>
      </c>
      <c r="G20" s="25">
        <f t="shared" ref="G20:G21" si="7">+E20*0.4</f>
        <v>360000</v>
      </c>
      <c r="H20" s="25">
        <f t="shared" ref="H20:H21" si="8">+E20*0.2</f>
        <v>180000</v>
      </c>
    </row>
    <row r="21" spans="1:11" ht="63" x14ac:dyDescent="0.25">
      <c r="A21" s="3">
        <v>2</v>
      </c>
      <c r="B21" s="23" t="s">
        <v>49</v>
      </c>
      <c r="C21" s="23" t="s">
        <v>33</v>
      </c>
      <c r="D21" s="23" t="s">
        <v>34</v>
      </c>
      <c r="E21" s="25">
        <v>800000</v>
      </c>
      <c r="F21" s="25">
        <f t="shared" si="6"/>
        <v>480000</v>
      </c>
      <c r="G21" s="25">
        <f t="shared" si="7"/>
        <v>320000</v>
      </c>
      <c r="H21" s="25">
        <f t="shared" si="8"/>
        <v>160000</v>
      </c>
    </row>
    <row r="22" spans="1:11" ht="15.75" x14ac:dyDescent="0.25">
      <c r="A22" s="7">
        <v>4</v>
      </c>
      <c r="B22" s="22" t="s">
        <v>40</v>
      </c>
      <c r="C22" s="23"/>
      <c r="D22" s="23"/>
      <c r="E22" s="5"/>
      <c r="F22" s="16"/>
      <c r="G22" s="16"/>
      <c r="H22" s="16"/>
    </row>
    <row r="23" spans="1:11" ht="78.75" x14ac:dyDescent="0.25">
      <c r="A23" s="3">
        <v>1</v>
      </c>
      <c r="B23" s="23" t="s">
        <v>50</v>
      </c>
      <c r="C23" s="23" t="s">
        <v>35</v>
      </c>
      <c r="D23" s="23" t="s">
        <v>36</v>
      </c>
      <c r="E23" s="25">
        <v>750000</v>
      </c>
      <c r="F23" s="25">
        <f t="shared" ref="F23:F24" si="9">+E23*0.6</f>
        <v>450000</v>
      </c>
      <c r="G23" s="25"/>
      <c r="H23" s="25"/>
    </row>
    <row r="24" spans="1:11" ht="32.25" customHeight="1" x14ac:dyDescent="0.25">
      <c r="A24" s="3">
        <v>2</v>
      </c>
      <c r="B24" s="37" t="s">
        <v>51</v>
      </c>
      <c r="C24" s="37"/>
      <c r="D24" s="37"/>
      <c r="E24" s="25">
        <v>630000</v>
      </c>
      <c r="F24" s="25">
        <f t="shared" si="9"/>
        <v>378000</v>
      </c>
      <c r="G24" s="25"/>
      <c r="H24" s="25"/>
    </row>
    <row r="25" spans="1:11" ht="15.75" x14ac:dyDescent="0.25">
      <c r="A25" s="39" t="s">
        <v>53</v>
      </c>
      <c r="B25" s="39"/>
      <c r="C25" s="39"/>
      <c r="D25" s="39"/>
      <c r="E25" s="39"/>
      <c r="F25" s="39"/>
      <c r="G25" s="39"/>
      <c r="H25" s="39"/>
    </row>
    <row r="26" spans="1:11" ht="15.75" x14ac:dyDescent="0.25">
      <c r="A26" s="36" t="s">
        <v>7</v>
      </c>
      <c r="B26" s="36"/>
      <c r="C26" s="36"/>
      <c r="D26" s="36"/>
      <c r="E26" s="36"/>
      <c r="F26" s="36"/>
      <c r="G26" s="36"/>
      <c r="H26" s="36"/>
    </row>
    <row r="27" spans="1:11" ht="78.75" x14ac:dyDescent="0.25">
      <c r="A27" s="3">
        <v>1</v>
      </c>
      <c r="B27" s="23" t="s">
        <v>56</v>
      </c>
      <c r="C27" s="6"/>
      <c r="D27" s="6"/>
      <c r="E27" s="25">
        <v>140000</v>
      </c>
      <c r="F27" s="25"/>
      <c r="G27" s="25"/>
      <c r="H27" s="25"/>
      <c r="I27" s="12"/>
      <c r="J27" s="12"/>
      <c r="K27" s="12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</sheetData>
  <mergeCells count="13">
    <mergeCell ref="A26:H26"/>
    <mergeCell ref="B24:D24"/>
    <mergeCell ref="A7:A8"/>
    <mergeCell ref="B7:B8"/>
    <mergeCell ref="C7:D7"/>
    <mergeCell ref="A25:H25"/>
    <mergeCell ref="E7:H7"/>
    <mergeCell ref="B20:D20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57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2" customWidth="1"/>
    <col min="2" max="4" width="25.7109375" style="2" customWidth="1"/>
    <col min="5" max="8" width="15.7109375" style="17" customWidth="1"/>
    <col min="9" max="16384" width="9.140625" style="2"/>
  </cols>
  <sheetData>
    <row r="1" spans="1:8" ht="15.75" x14ac:dyDescent="0.25">
      <c r="A1" s="4"/>
      <c r="B1" s="12"/>
      <c r="C1" s="12"/>
      <c r="D1" s="12"/>
      <c r="E1" s="13"/>
      <c r="F1" s="13"/>
      <c r="G1" s="13"/>
      <c r="H1" s="13"/>
    </row>
    <row r="2" spans="1:8" ht="15.75" x14ac:dyDescent="0.25">
      <c r="A2" s="31" t="s">
        <v>25</v>
      </c>
      <c r="B2" s="31"/>
      <c r="C2" s="12"/>
      <c r="D2" s="12"/>
      <c r="E2" s="13"/>
      <c r="F2" s="13"/>
      <c r="G2" s="32" t="s">
        <v>19</v>
      </c>
      <c r="H2" s="32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3" t="s">
        <v>54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8" t="s">
        <v>0</v>
      </c>
      <c r="B7" s="38" t="s">
        <v>1</v>
      </c>
      <c r="C7" s="38" t="s">
        <v>2</v>
      </c>
      <c r="D7" s="38"/>
      <c r="E7" s="38" t="s">
        <v>55</v>
      </c>
      <c r="F7" s="38"/>
      <c r="G7" s="38"/>
      <c r="H7" s="38"/>
    </row>
    <row r="8" spans="1:8" ht="15.75" x14ac:dyDescent="0.25">
      <c r="A8" s="38"/>
      <c r="B8" s="3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15">
        <v>1</v>
      </c>
      <c r="B9" s="22" t="s">
        <v>37</v>
      </c>
      <c r="C9" s="23"/>
      <c r="D9" s="23"/>
      <c r="E9" s="15"/>
      <c r="F9" s="15"/>
      <c r="G9" s="15"/>
      <c r="H9" s="15"/>
    </row>
    <row r="10" spans="1:8" ht="31.5" x14ac:dyDescent="0.25">
      <c r="A10" s="3">
        <v>1</v>
      </c>
      <c r="B10" s="23" t="s">
        <v>26</v>
      </c>
      <c r="C10" s="6" t="s">
        <v>28</v>
      </c>
      <c r="D10" s="23" t="s">
        <v>27</v>
      </c>
      <c r="E10" s="25">
        <f>+'42.1. Đất ở tại nông thôn'!E10*0.8</f>
        <v>560000</v>
      </c>
      <c r="F10" s="25">
        <f>+'42.1. Đất ở tại nông thôn'!F10*0.8</f>
        <v>336000</v>
      </c>
      <c r="G10" s="25">
        <f>+'42.1. Đất ở tại nông thôn'!G10*0.8</f>
        <v>224000</v>
      </c>
      <c r="H10" s="25"/>
    </row>
    <row r="11" spans="1:8" ht="31.5" x14ac:dyDescent="0.25">
      <c r="A11" s="3">
        <v>2</v>
      </c>
      <c r="B11" s="6" t="s">
        <v>26</v>
      </c>
      <c r="C11" s="23" t="s">
        <v>27</v>
      </c>
      <c r="D11" s="6" t="s">
        <v>44</v>
      </c>
      <c r="E11" s="25">
        <f>+'42.1. Đất ở tại nông thôn'!E11*0.8</f>
        <v>720000</v>
      </c>
      <c r="F11" s="25">
        <f>+'42.1. Đất ở tại nông thôn'!F11*0.8</f>
        <v>432000</v>
      </c>
      <c r="G11" s="25">
        <f>+'42.1. Đất ở tại nông thôn'!G11*0.8</f>
        <v>288000</v>
      </c>
      <c r="H11" s="25"/>
    </row>
    <row r="12" spans="1:8" ht="31.5" x14ac:dyDescent="0.25">
      <c r="A12" s="3">
        <v>3</v>
      </c>
      <c r="B12" s="6" t="s">
        <v>26</v>
      </c>
      <c r="C12" s="6" t="s">
        <v>44</v>
      </c>
      <c r="D12" s="6" t="s">
        <v>29</v>
      </c>
      <c r="E12" s="25">
        <f>+'42.1. Đất ở tại nông thôn'!E12*0.8</f>
        <v>560000</v>
      </c>
      <c r="F12" s="25">
        <f>+'42.1. Đất ở tại nông thôn'!F12*0.8</f>
        <v>336000</v>
      </c>
      <c r="G12" s="25">
        <f>+'42.1. Đất ở tại nông thôn'!G12*0.8</f>
        <v>224000</v>
      </c>
      <c r="H12" s="25"/>
    </row>
    <row r="13" spans="1:8" ht="15.75" x14ac:dyDescent="0.25">
      <c r="A13" s="7">
        <v>2</v>
      </c>
      <c r="B13" s="22" t="s">
        <v>38</v>
      </c>
      <c r="C13" s="23"/>
      <c r="D13" s="23"/>
      <c r="E13" s="25"/>
      <c r="F13" s="25"/>
      <c r="G13" s="25"/>
      <c r="H13" s="25"/>
    </row>
    <row r="14" spans="1:8" ht="31.5" x14ac:dyDescent="0.25">
      <c r="A14" s="3">
        <v>1</v>
      </c>
      <c r="B14" s="23" t="s">
        <v>26</v>
      </c>
      <c r="C14" s="23" t="s">
        <v>41</v>
      </c>
      <c r="D14" s="23" t="s">
        <v>30</v>
      </c>
      <c r="E14" s="25">
        <f>+'42.1. Đất ở tại nông thôn'!E14*0.8</f>
        <v>560000</v>
      </c>
      <c r="F14" s="25">
        <f>+'42.1. Đất ở tại nông thôn'!F14*0.8</f>
        <v>336000</v>
      </c>
      <c r="G14" s="25">
        <f>+'42.1. Đất ở tại nông thôn'!G14*0.8</f>
        <v>224000</v>
      </c>
      <c r="H14" s="25">
        <f>+'42.1. Đất ở tại nông thôn'!H14*0.8</f>
        <v>112000</v>
      </c>
    </row>
    <row r="15" spans="1:8" ht="31.5" x14ac:dyDescent="0.25">
      <c r="A15" s="3">
        <v>2</v>
      </c>
      <c r="B15" s="6" t="s">
        <v>26</v>
      </c>
      <c r="C15" s="23" t="s">
        <v>30</v>
      </c>
      <c r="D15" s="23" t="s">
        <v>31</v>
      </c>
      <c r="E15" s="25">
        <f>+'42.1. Đất ở tại nông thôn'!E15*0.8</f>
        <v>800000</v>
      </c>
      <c r="F15" s="25">
        <f>+'42.1. Đất ở tại nông thôn'!F15*0.8</f>
        <v>480000</v>
      </c>
      <c r="G15" s="25">
        <f>+'42.1. Đất ở tại nông thôn'!G15*0.8</f>
        <v>320000</v>
      </c>
      <c r="H15" s="25">
        <f>+'42.1. Đất ở tại nông thôn'!H15*0.8</f>
        <v>160000</v>
      </c>
    </row>
    <row r="16" spans="1:8" ht="31.5" x14ac:dyDescent="0.25">
      <c r="A16" s="3">
        <v>3</v>
      </c>
      <c r="B16" s="6" t="s">
        <v>26</v>
      </c>
      <c r="C16" s="24" t="s">
        <v>42</v>
      </c>
      <c r="D16" s="24" t="s">
        <v>43</v>
      </c>
      <c r="E16" s="25">
        <f>+'42.1. Đất ở tại nông thôn'!E16*0.8</f>
        <v>480000</v>
      </c>
      <c r="F16" s="25">
        <f>+'42.1. Đất ở tại nông thôn'!F16*0.8</f>
        <v>288000</v>
      </c>
      <c r="G16" s="25">
        <f>+'42.1. Đất ở tại nông thôn'!G16*0.8</f>
        <v>192000</v>
      </c>
      <c r="H16" s="25">
        <f>+'42.1. Đất ở tại nông thôn'!H16*0.8</f>
        <v>96000</v>
      </c>
    </row>
    <row r="17" spans="1:11" ht="15.75" x14ac:dyDescent="0.25">
      <c r="A17" s="3">
        <v>4</v>
      </c>
      <c r="B17" s="6" t="s">
        <v>32</v>
      </c>
      <c r="C17" s="6" t="s">
        <v>46</v>
      </c>
      <c r="D17" s="6" t="s">
        <v>45</v>
      </c>
      <c r="E17" s="25">
        <f>+'42.1. Đất ở tại nông thôn'!E17*0.8</f>
        <v>480000</v>
      </c>
      <c r="F17" s="25">
        <f>+'42.1. Đất ở tại nông thôn'!F17*0.8</f>
        <v>288000</v>
      </c>
      <c r="G17" s="25">
        <f>+'42.1. Đất ở tại nông thôn'!G17*0.8</f>
        <v>192000</v>
      </c>
      <c r="H17" s="25"/>
    </row>
    <row r="18" spans="1:11" ht="15.75" x14ac:dyDescent="0.25">
      <c r="A18" s="3">
        <v>5</v>
      </c>
      <c r="B18" s="6" t="s">
        <v>32</v>
      </c>
      <c r="C18" s="6" t="s">
        <v>45</v>
      </c>
      <c r="D18" s="6" t="s">
        <v>43</v>
      </c>
      <c r="E18" s="25">
        <f>+'42.1. Đất ở tại nông thôn'!E18*0.8</f>
        <v>480000</v>
      </c>
      <c r="F18" s="25">
        <f>+'42.1. Đất ở tại nông thôn'!F18*0.8</f>
        <v>288000</v>
      </c>
      <c r="G18" s="25">
        <f>+'42.1. Đất ở tại nông thôn'!G18*0.8</f>
        <v>192000</v>
      </c>
      <c r="H18" s="25"/>
    </row>
    <row r="19" spans="1:11" ht="15.75" x14ac:dyDescent="0.25">
      <c r="A19" s="7">
        <v>3</v>
      </c>
      <c r="B19" s="22" t="s">
        <v>39</v>
      </c>
      <c r="C19" s="23"/>
      <c r="D19" s="23"/>
      <c r="E19" s="25"/>
      <c r="F19" s="25"/>
      <c r="G19" s="25"/>
      <c r="H19" s="25"/>
    </row>
    <row r="20" spans="1:11" ht="31.5" customHeight="1" x14ac:dyDescent="0.25">
      <c r="A20" s="3">
        <v>1</v>
      </c>
      <c r="B20" s="37" t="s">
        <v>48</v>
      </c>
      <c r="C20" s="37"/>
      <c r="D20" s="37"/>
      <c r="E20" s="25">
        <f>+'42.1. Đất ở tại nông thôn'!E20*0.8</f>
        <v>720000</v>
      </c>
      <c r="F20" s="25">
        <f>+'42.1. Đất ở tại nông thôn'!F20*0.8</f>
        <v>432000</v>
      </c>
      <c r="G20" s="25">
        <f>+'42.1. Đất ở tại nông thôn'!G20*0.8</f>
        <v>288000</v>
      </c>
      <c r="H20" s="25">
        <f>+'42.1. Đất ở tại nông thôn'!H20*0.8</f>
        <v>144000</v>
      </c>
    </row>
    <row r="21" spans="1:11" ht="63" x14ac:dyDescent="0.25">
      <c r="A21" s="3">
        <v>2</v>
      </c>
      <c r="B21" s="23" t="s">
        <v>49</v>
      </c>
      <c r="C21" s="23" t="s">
        <v>33</v>
      </c>
      <c r="D21" s="23" t="s">
        <v>34</v>
      </c>
      <c r="E21" s="25">
        <f>+'42.1. Đất ở tại nông thôn'!E21*0.8</f>
        <v>640000</v>
      </c>
      <c r="F21" s="25">
        <f>+'42.1. Đất ở tại nông thôn'!F21*0.8</f>
        <v>384000</v>
      </c>
      <c r="G21" s="25">
        <f>+'42.1. Đất ở tại nông thôn'!G21*0.8</f>
        <v>256000</v>
      </c>
      <c r="H21" s="25">
        <f>+'42.1. Đất ở tại nông thôn'!H21*0.8</f>
        <v>128000</v>
      </c>
    </row>
    <row r="22" spans="1:11" ht="15.75" x14ac:dyDescent="0.25">
      <c r="A22" s="7">
        <v>4</v>
      </c>
      <c r="B22" s="22" t="s">
        <v>40</v>
      </c>
      <c r="C22" s="23"/>
      <c r="D22" s="23"/>
      <c r="E22" s="25"/>
      <c r="F22" s="25"/>
      <c r="G22" s="25"/>
      <c r="H22" s="25"/>
    </row>
    <row r="23" spans="1:11" ht="78.75" x14ac:dyDescent="0.25">
      <c r="A23" s="3">
        <v>1</v>
      </c>
      <c r="B23" s="23" t="s">
        <v>50</v>
      </c>
      <c r="C23" s="23" t="s">
        <v>35</v>
      </c>
      <c r="D23" s="23" t="s">
        <v>36</v>
      </c>
      <c r="E23" s="25">
        <f>+'42.1. Đất ở tại nông thôn'!E23*0.8</f>
        <v>600000</v>
      </c>
      <c r="F23" s="25">
        <f>+'42.1. Đất ở tại nông thôn'!F23*0.8</f>
        <v>360000</v>
      </c>
      <c r="G23" s="25"/>
      <c r="H23" s="25"/>
    </row>
    <row r="24" spans="1:11" ht="32.25" customHeight="1" x14ac:dyDescent="0.25">
      <c r="A24" s="3">
        <v>2</v>
      </c>
      <c r="B24" s="37" t="s">
        <v>51</v>
      </c>
      <c r="C24" s="37"/>
      <c r="D24" s="37"/>
      <c r="E24" s="25">
        <f>+'42.1. Đất ở tại nông thôn'!E24*0.8</f>
        <v>504000</v>
      </c>
      <c r="F24" s="25">
        <f>+'42.1. Đất ở tại nông thôn'!F24*0.8</f>
        <v>302400</v>
      </c>
      <c r="G24" s="25"/>
      <c r="H24" s="25"/>
    </row>
    <row r="25" spans="1:11" ht="15.75" x14ac:dyDescent="0.25">
      <c r="A25" s="39" t="s">
        <v>53</v>
      </c>
      <c r="B25" s="39"/>
      <c r="C25" s="39"/>
      <c r="D25" s="39"/>
      <c r="E25" s="39"/>
      <c r="F25" s="39"/>
      <c r="G25" s="39"/>
      <c r="H25" s="39"/>
    </row>
    <row r="26" spans="1:11" ht="15.75" x14ac:dyDescent="0.25">
      <c r="A26" s="36" t="s">
        <v>7</v>
      </c>
      <c r="B26" s="36"/>
      <c r="C26" s="36"/>
      <c r="D26" s="36"/>
      <c r="E26" s="36"/>
      <c r="F26" s="36"/>
      <c r="G26" s="36"/>
      <c r="H26" s="36"/>
    </row>
    <row r="27" spans="1:11" ht="78.75" x14ac:dyDescent="0.25">
      <c r="A27" s="3">
        <v>1</v>
      </c>
      <c r="B27" s="23" t="s">
        <v>56</v>
      </c>
      <c r="C27" s="6"/>
      <c r="D27" s="6"/>
      <c r="E27" s="25">
        <f>+'42.1. Đất ở tại nông thôn'!E27*0.8</f>
        <v>112000</v>
      </c>
      <c r="F27" s="25"/>
      <c r="G27" s="25"/>
      <c r="H27" s="25"/>
      <c r="I27" s="12"/>
      <c r="J27" s="12"/>
      <c r="K27" s="12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</sheetData>
  <mergeCells count="13">
    <mergeCell ref="A26:H26"/>
    <mergeCell ref="E7:H7"/>
    <mergeCell ref="A2:B2"/>
    <mergeCell ref="G2:H2"/>
    <mergeCell ref="A4:H4"/>
    <mergeCell ref="A5:H5"/>
    <mergeCell ref="A6:H6"/>
    <mergeCell ref="B24:D24"/>
    <mergeCell ref="A7:A8"/>
    <mergeCell ref="B7:B8"/>
    <mergeCell ref="C7:D7"/>
    <mergeCell ref="B20:D20"/>
    <mergeCell ref="A25:H25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K957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2" customWidth="1"/>
    <col min="2" max="4" width="25.7109375" style="2" customWidth="1"/>
    <col min="5" max="8" width="15.7109375" style="17" customWidth="1"/>
    <col min="9" max="16384" width="9.140625" style="2"/>
  </cols>
  <sheetData>
    <row r="1" spans="1:8" ht="15.75" x14ac:dyDescent="0.25">
      <c r="A1" s="4"/>
      <c r="B1" s="12"/>
      <c r="C1" s="12"/>
      <c r="D1" s="12"/>
      <c r="E1" s="13"/>
      <c r="F1" s="13"/>
      <c r="G1" s="13"/>
      <c r="H1" s="13"/>
    </row>
    <row r="2" spans="1:8" ht="15.75" x14ac:dyDescent="0.25">
      <c r="A2" s="31" t="s">
        <v>25</v>
      </c>
      <c r="B2" s="31"/>
      <c r="C2" s="12"/>
      <c r="D2" s="12"/>
      <c r="E2" s="13"/>
      <c r="F2" s="13"/>
      <c r="G2" s="32" t="s">
        <v>19</v>
      </c>
      <c r="H2" s="32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3" t="s">
        <v>57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8" t="s">
        <v>0</v>
      </c>
      <c r="B7" s="38" t="s">
        <v>1</v>
      </c>
      <c r="C7" s="38" t="s">
        <v>2</v>
      </c>
      <c r="D7" s="38"/>
      <c r="E7" s="38" t="s">
        <v>58</v>
      </c>
      <c r="F7" s="38"/>
      <c r="G7" s="38"/>
      <c r="H7" s="38"/>
    </row>
    <row r="8" spans="1:8" ht="15.75" x14ac:dyDescent="0.25">
      <c r="A8" s="38"/>
      <c r="B8" s="3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15">
        <v>1</v>
      </c>
      <c r="B9" s="22" t="s">
        <v>37</v>
      </c>
      <c r="C9" s="23"/>
      <c r="D9" s="23"/>
      <c r="E9" s="15"/>
      <c r="F9" s="15"/>
      <c r="G9" s="15"/>
      <c r="H9" s="15"/>
    </row>
    <row r="10" spans="1:8" ht="31.5" x14ac:dyDescent="0.25">
      <c r="A10" s="3">
        <v>1</v>
      </c>
      <c r="B10" s="23" t="s">
        <v>26</v>
      </c>
      <c r="C10" s="6" t="s">
        <v>28</v>
      </c>
      <c r="D10" s="23" t="s">
        <v>27</v>
      </c>
      <c r="E10" s="25">
        <f>+'42.1. Đất ở tại nông thôn'!E10*0.7</f>
        <v>489999.99999999994</v>
      </c>
      <c r="F10" s="25">
        <f>+'42.1. Đất ở tại nông thôn'!F10*0.7</f>
        <v>294000</v>
      </c>
      <c r="G10" s="25">
        <f>+'42.1. Đất ở tại nông thôn'!G10*0.7</f>
        <v>196000</v>
      </c>
      <c r="H10" s="25"/>
    </row>
    <row r="11" spans="1:8" ht="31.5" x14ac:dyDescent="0.25">
      <c r="A11" s="3">
        <v>2</v>
      </c>
      <c r="B11" s="6" t="s">
        <v>26</v>
      </c>
      <c r="C11" s="23" t="s">
        <v>27</v>
      </c>
      <c r="D11" s="6" t="s">
        <v>44</v>
      </c>
      <c r="E11" s="25">
        <f>+'42.1. Đất ở tại nông thôn'!E11*0.7</f>
        <v>630000</v>
      </c>
      <c r="F11" s="25">
        <f>+'42.1. Đất ở tại nông thôn'!F11*0.7</f>
        <v>378000</v>
      </c>
      <c r="G11" s="25">
        <f>+'42.1. Đất ở tại nông thôn'!G11*0.7</f>
        <v>251999.99999999997</v>
      </c>
      <c r="H11" s="25"/>
    </row>
    <row r="12" spans="1:8" ht="31.5" x14ac:dyDescent="0.25">
      <c r="A12" s="3">
        <v>3</v>
      </c>
      <c r="B12" s="6" t="s">
        <v>26</v>
      </c>
      <c r="C12" s="6" t="s">
        <v>44</v>
      </c>
      <c r="D12" s="6" t="s">
        <v>29</v>
      </c>
      <c r="E12" s="25">
        <f>+'42.1. Đất ở tại nông thôn'!E12*0.7</f>
        <v>489999.99999999994</v>
      </c>
      <c r="F12" s="25">
        <f>+'42.1. Đất ở tại nông thôn'!F12*0.7</f>
        <v>294000</v>
      </c>
      <c r="G12" s="25">
        <f>+'42.1. Đất ở tại nông thôn'!G12*0.7</f>
        <v>196000</v>
      </c>
      <c r="H12" s="25"/>
    </row>
    <row r="13" spans="1:8" ht="15.75" x14ac:dyDescent="0.25">
      <c r="A13" s="7">
        <v>2</v>
      </c>
      <c r="B13" s="22" t="s">
        <v>38</v>
      </c>
      <c r="C13" s="23"/>
      <c r="D13" s="23"/>
      <c r="E13" s="25"/>
      <c r="F13" s="25"/>
      <c r="G13" s="25"/>
      <c r="H13" s="25"/>
    </row>
    <row r="14" spans="1:8" ht="31.5" x14ac:dyDescent="0.25">
      <c r="A14" s="3">
        <v>1</v>
      </c>
      <c r="B14" s="23" t="s">
        <v>26</v>
      </c>
      <c r="C14" s="23" t="s">
        <v>41</v>
      </c>
      <c r="D14" s="23" t="s">
        <v>30</v>
      </c>
      <c r="E14" s="25">
        <f>+'42.1. Đất ở tại nông thôn'!E14*0.7</f>
        <v>489999.99999999994</v>
      </c>
      <c r="F14" s="25">
        <f>+'42.1. Đất ở tại nông thôn'!F14*0.7</f>
        <v>294000</v>
      </c>
      <c r="G14" s="25">
        <f>+'42.1. Đất ở tại nông thôn'!G14*0.7</f>
        <v>196000</v>
      </c>
      <c r="H14" s="25">
        <f>+'42.1. Đất ở tại nông thôn'!H14*0.7</f>
        <v>98000</v>
      </c>
    </row>
    <row r="15" spans="1:8" ht="31.5" x14ac:dyDescent="0.25">
      <c r="A15" s="3">
        <v>2</v>
      </c>
      <c r="B15" s="6" t="s">
        <v>26</v>
      </c>
      <c r="C15" s="23" t="s">
        <v>30</v>
      </c>
      <c r="D15" s="23" t="s">
        <v>31</v>
      </c>
      <c r="E15" s="25">
        <f>+'42.1. Đất ở tại nông thôn'!E15*0.7</f>
        <v>700000</v>
      </c>
      <c r="F15" s="25">
        <f>+'42.1. Đất ở tại nông thôn'!F15*0.7</f>
        <v>420000</v>
      </c>
      <c r="G15" s="25">
        <f>+'42.1. Đất ở tại nông thôn'!G15*0.7</f>
        <v>280000</v>
      </c>
      <c r="H15" s="25">
        <f>+'42.1. Đất ở tại nông thôn'!H15*0.7</f>
        <v>140000</v>
      </c>
    </row>
    <row r="16" spans="1:8" ht="31.5" x14ac:dyDescent="0.25">
      <c r="A16" s="3">
        <v>3</v>
      </c>
      <c r="B16" s="6" t="s">
        <v>26</v>
      </c>
      <c r="C16" s="24" t="s">
        <v>42</v>
      </c>
      <c r="D16" s="24" t="s">
        <v>43</v>
      </c>
      <c r="E16" s="25">
        <f>+'42.1. Đất ở tại nông thôn'!E16*0.7</f>
        <v>420000</v>
      </c>
      <c r="F16" s="25">
        <f>+'42.1. Đất ở tại nông thôn'!F16*0.7</f>
        <v>251999.99999999997</v>
      </c>
      <c r="G16" s="25">
        <f>+'42.1. Đất ở tại nông thôn'!G16*0.7</f>
        <v>168000</v>
      </c>
      <c r="H16" s="25">
        <f>+'42.1. Đất ở tại nông thôn'!H16*0.7</f>
        <v>84000</v>
      </c>
    </row>
    <row r="17" spans="1:11" ht="15.75" x14ac:dyDescent="0.25">
      <c r="A17" s="3">
        <v>4</v>
      </c>
      <c r="B17" s="6" t="s">
        <v>32</v>
      </c>
      <c r="C17" s="6" t="s">
        <v>46</v>
      </c>
      <c r="D17" s="6" t="s">
        <v>45</v>
      </c>
      <c r="E17" s="25">
        <f>+'42.1. Đất ở tại nông thôn'!E17*0.7</f>
        <v>420000</v>
      </c>
      <c r="F17" s="25">
        <f>+'42.1. Đất ở tại nông thôn'!F17*0.7</f>
        <v>251999.99999999997</v>
      </c>
      <c r="G17" s="25">
        <f>+'42.1. Đất ở tại nông thôn'!G17*0.7</f>
        <v>168000</v>
      </c>
      <c r="H17" s="25"/>
    </row>
    <row r="18" spans="1:11" ht="15.75" x14ac:dyDescent="0.25">
      <c r="A18" s="3">
        <v>5</v>
      </c>
      <c r="B18" s="6" t="s">
        <v>32</v>
      </c>
      <c r="C18" s="6" t="s">
        <v>45</v>
      </c>
      <c r="D18" s="6" t="s">
        <v>43</v>
      </c>
      <c r="E18" s="25">
        <f>+'42.1. Đất ở tại nông thôn'!E18*0.7</f>
        <v>420000</v>
      </c>
      <c r="F18" s="25">
        <f>+'42.1. Đất ở tại nông thôn'!F18*0.7</f>
        <v>251999.99999999997</v>
      </c>
      <c r="G18" s="25">
        <f>+'42.1. Đất ở tại nông thôn'!G18*0.7</f>
        <v>168000</v>
      </c>
      <c r="H18" s="25"/>
    </row>
    <row r="19" spans="1:11" ht="15.75" x14ac:dyDescent="0.25">
      <c r="A19" s="7">
        <v>3</v>
      </c>
      <c r="B19" s="22" t="s">
        <v>39</v>
      </c>
      <c r="C19" s="23"/>
      <c r="D19" s="23"/>
      <c r="E19" s="25"/>
      <c r="F19" s="25"/>
      <c r="G19" s="25"/>
      <c r="H19" s="25"/>
    </row>
    <row r="20" spans="1:11" ht="31.5" customHeight="1" x14ac:dyDescent="0.25">
      <c r="A20" s="3">
        <v>1</v>
      </c>
      <c r="B20" s="37" t="s">
        <v>48</v>
      </c>
      <c r="C20" s="37"/>
      <c r="D20" s="37"/>
      <c r="E20" s="25">
        <f>+'42.1. Đất ở tại nông thôn'!E20*0.7</f>
        <v>630000</v>
      </c>
      <c r="F20" s="25">
        <f>+'42.1. Đất ở tại nông thôn'!F20*0.7</f>
        <v>378000</v>
      </c>
      <c r="G20" s="25">
        <f>+'42.1. Đất ở tại nông thôn'!G20*0.7</f>
        <v>251999.99999999997</v>
      </c>
      <c r="H20" s="25">
        <f>+'42.1. Đất ở tại nông thôn'!H20*0.7</f>
        <v>125999.99999999999</v>
      </c>
    </row>
    <row r="21" spans="1:11" ht="63" x14ac:dyDescent="0.25">
      <c r="A21" s="3">
        <v>2</v>
      </c>
      <c r="B21" s="23" t="s">
        <v>49</v>
      </c>
      <c r="C21" s="23" t="s">
        <v>33</v>
      </c>
      <c r="D21" s="23" t="s">
        <v>34</v>
      </c>
      <c r="E21" s="25">
        <f>+'42.1. Đất ở tại nông thôn'!E21*0.7</f>
        <v>560000</v>
      </c>
      <c r="F21" s="25">
        <f>+'42.1. Đất ở tại nông thôn'!F21*0.7</f>
        <v>336000</v>
      </c>
      <c r="G21" s="25">
        <f>+'42.1. Đất ở tại nông thôn'!G21*0.7</f>
        <v>224000</v>
      </c>
      <c r="H21" s="25">
        <f>+'42.1. Đất ở tại nông thôn'!H21*0.7</f>
        <v>112000</v>
      </c>
    </row>
    <row r="22" spans="1:11" ht="15.75" x14ac:dyDescent="0.25">
      <c r="A22" s="7">
        <v>4</v>
      </c>
      <c r="B22" s="22" t="s">
        <v>40</v>
      </c>
      <c r="C22" s="23"/>
      <c r="D22" s="23"/>
      <c r="E22" s="25"/>
      <c r="F22" s="25"/>
      <c r="G22" s="25"/>
      <c r="H22" s="25"/>
    </row>
    <row r="23" spans="1:11" ht="78.75" x14ac:dyDescent="0.25">
      <c r="A23" s="3">
        <v>1</v>
      </c>
      <c r="B23" s="23" t="s">
        <v>50</v>
      </c>
      <c r="C23" s="23" t="s">
        <v>35</v>
      </c>
      <c r="D23" s="23" t="s">
        <v>36</v>
      </c>
      <c r="E23" s="25">
        <f>+'42.1. Đất ở tại nông thôn'!E23*0.7</f>
        <v>525000</v>
      </c>
      <c r="F23" s="25">
        <f>+'42.1. Đất ở tại nông thôn'!F23*0.7</f>
        <v>315000</v>
      </c>
      <c r="G23" s="25"/>
      <c r="H23" s="25"/>
    </row>
    <row r="24" spans="1:11" ht="32.25" customHeight="1" x14ac:dyDescent="0.25">
      <c r="A24" s="3">
        <v>2</v>
      </c>
      <c r="B24" s="37" t="s">
        <v>51</v>
      </c>
      <c r="C24" s="37"/>
      <c r="D24" s="37"/>
      <c r="E24" s="25">
        <f>+'42.1. Đất ở tại nông thôn'!E24*0.7</f>
        <v>441000</v>
      </c>
      <c r="F24" s="25">
        <f>+'42.1. Đất ở tại nông thôn'!F24*0.7</f>
        <v>264600</v>
      </c>
      <c r="G24" s="25"/>
      <c r="H24" s="25"/>
    </row>
    <row r="25" spans="1:11" ht="15.75" x14ac:dyDescent="0.25">
      <c r="A25" s="39" t="s">
        <v>53</v>
      </c>
      <c r="B25" s="39"/>
      <c r="C25" s="39"/>
      <c r="D25" s="39"/>
      <c r="E25" s="39"/>
      <c r="F25" s="39"/>
      <c r="G25" s="39"/>
      <c r="H25" s="39"/>
    </row>
    <row r="26" spans="1:11" ht="15.75" x14ac:dyDescent="0.25">
      <c r="A26" s="36" t="s">
        <v>7</v>
      </c>
      <c r="B26" s="36"/>
      <c r="C26" s="36"/>
      <c r="D26" s="36"/>
      <c r="E26" s="36"/>
      <c r="F26" s="36"/>
      <c r="G26" s="36"/>
      <c r="H26" s="36"/>
    </row>
    <row r="27" spans="1:11" ht="78.75" x14ac:dyDescent="0.25">
      <c r="A27" s="3">
        <v>1</v>
      </c>
      <c r="B27" s="23" t="s">
        <v>56</v>
      </c>
      <c r="C27" s="6"/>
      <c r="D27" s="6"/>
      <c r="E27" s="25">
        <f>+'42.1. Đất ở tại nông thôn'!E27*0.7</f>
        <v>98000</v>
      </c>
      <c r="F27" s="25"/>
      <c r="G27" s="25"/>
      <c r="H27" s="25"/>
      <c r="I27" s="12"/>
      <c r="J27" s="12"/>
      <c r="K27" s="12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</sheetData>
  <mergeCells count="13">
    <mergeCell ref="A26:H26"/>
    <mergeCell ref="E7:H7"/>
    <mergeCell ref="A2:B2"/>
    <mergeCell ref="G2:H2"/>
    <mergeCell ref="A4:H4"/>
    <mergeCell ref="A5:H5"/>
    <mergeCell ref="A6:H6"/>
    <mergeCell ref="B24:D24"/>
    <mergeCell ref="A7:A8"/>
    <mergeCell ref="B7:B8"/>
    <mergeCell ref="C7:D7"/>
    <mergeCell ref="B20:D20"/>
    <mergeCell ref="A25:H25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4"/>
  <sheetViews>
    <sheetView view="pageBreakPreview" zoomScaleNormal="100" zoomScaleSheetLayoutView="100" workbookViewId="0">
      <selection activeCell="A4" sqref="A4:E4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6.149999999999999" customHeight="1" x14ac:dyDescent="0.25">
      <c r="A2" s="31" t="s">
        <v>25</v>
      </c>
      <c r="B2" s="31"/>
      <c r="C2" s="8"/>
      <c r="D2" s="8"/>
      <c r="E2" s="21" t="s">
        <v>22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41" t="s">
        <v>59</v>
      </c>
      <c r="B4" s="41"/>
      <c r="C4" s="41"/>
      <c r="D4" s="41"/>
      <c r="E4" s="41"/>
    </row>
    <row r="5" spans="1:8" s="2" customFormat="1" ht="15.6" customHeight="1" x14ac:dyDescent="0.25">
      <c r="A5" s="34" t="s">
        <v>18</v>
      </c>
      <c r="B5" s="34"/>
      <c r="C5" s="34"/>
      <c r="D5" s="34"/>
      <c r="E5" s="34"/>
      <c r="F5" s="30"/>
      <c r="G5" s="30"/>
      <c r="H5" s="30"/>
    </row>
    <row r="6" spans="1:8" x14ac:dyDescent="0.25">
      <c r="A6" s="45" t="s">
        <v>23</v>
      </c>
      <c r="B6" s="45"/>
      <c r="C6" s="45"/>
      <c r="D6" s="45"/>
      <c r="E6" s="45"/>
    </row>
    <row r="7" spans="1:8" x14ac:dyDescent="0.25">
      <c r="A7" s="45" t="s">
        <v>11</v>
      </c>
      <c r="B7" s="45"/>
      <c r="C7" s="45"/>
      <c r="D7" s="45"/>
      <c r="E7" s="45"/>
    </row>
    <row r="8" spans="1:8" x14ac:dyDescent="0.25">
      <c r="A8" s="46" t="s">
        <v>16</v>
      </c>
      <c r="B8" s="46"/>
      <c r="C8" s="46"/>
      <c r="D8" s="46"/>
      <c r="E8" s="46"/>
    </row>
    <row r="9" spans="1:8" x14ac:dyDescent="0.25">
      <c r="A9" s="42" t="s">
        <v>12</v>
      </c>
      <c r="B9" s="42" t="s">
        <v>21</v>
      </c>
      <c r="C9" s="44" t="s">
        <v>20</v>
      </c>
      <c r="D9" s="44"/>
      <c r="E9" s="44"/>
    </row>
    <row r="10" spans="1:8" x14ac:dyDescent="0.25">
      <c r="A10" s="43"/>
      <c r="B10" s="43"/>
      <c r="C10" s="1" t="s">
        <v>3</v>
      </c>
      <c r="D10" s="1" t="s">
        <v>8</v>
      </c>
      <c r="E10" s="1" t="s">
        <v>9</v>
      </c>
    </row>
    <row r="11" spans="1:8" x14ac:dyDescent="0.25">
      <c r="A11" s="27">
        <f>MAX(A9)+1</f>
        <v>1</v>
      </c>
      <c r="B11" s="26" t="s">
        <v>37</v>
      </c>
      <c r="C11" s="29">
        <v>51000</v>
      </c>
      <c r="D11" s="29">
        <v>46000</v>
      </c>
      <c r="E11" s="29">
        <v>41000</v>
      </c>
    </row>
    <row r="12" spans="1:8" ht="47.25" x14ac:dyDescent="0.25">
      <c r="A12" s="27">
        <f>MAX(A11)+1</f>
        <v>2</v>
      </c>
      <c r="B12" s="28" t="s">
        <v>47</v>
      </c>
      <c r="C12" s="29">
        <v>51000</v>
      </c>
      <c r="D12" s="29">
        <v>46000</v>
      </c>
      <c r="E12" s="29">
        <v>41000</v>
      </c>
    </row>
    <row r="13" spans="1:8" x14ac:dyDescent="0.25">
      <c r="A13" s="27">
        <f>MAX(A12)+1</f>
        <v>3</v>
      </c>
      <c r="B13" s="26" t="s">
        <v>39</v>
      </c>
      <c r="C13" s="29">
        <v>51000</v>
      </c>
      <c r="D13" s="29">
        <v>46000</v>
      </c>
      <c r="E13" s="29">
        <v>41000</v>
      </c>
    </row>
    <row r="14" spans="1:8" x14ac:dyDescent="0.25">
      <c r="A14" s="27">
        <f t="shared" ref="A14:A15" si="0">MAX(A13)+1</f>
        <v>4</v>
      </c>
      <c r="B14" s="26" t="s">
        <v>38</v>
      </c>
      <c r="C14" s="29">
        <v>51000</v>
      </c>
      <c r="D14" s="29">
        <v>46000</v>
      </c>
      <c r="E14" s="29">
        <v>41000</v>
      </c>
    </row>
    <row r="15" spans="1:8" x14ac:dyDescent="0.25">
      <c r="A15" s="27">
        <f t="shared" si="0"/>
        <v>5</v>
      </c>
      <c r="B15" s="26" t="s">
        <v>40</v>
      </c>
      <c r="C15" s="29">
        <v>51000</v>
      </c>
      <c r="D15" s="29">
        <v>46000</v>
      </c>
      <c r="E15" s="29">
        <v>41000</v>
      </c>
    </row>
    <row r="16" spans="1:8" x14ac:dyDescent="0.25">
      <c r="A16" s="20"/>
      <c r="B16" s="20"/>
      <c r="C16" s="20"/>
      <c r="D16" s="20"/>
      <c r="E16" s="20"/>
    </row>
    <row r="17" spans="1:5" x14ac:dyDescent="0.25">
      <c r="A17" s="45" t="s">
        <v>24</v>
      </c>
      <c r="B17" s="45"/>
      <c r="C17" s="45"/>
      <c r="D17" s="45"/>
      <c r="E17" s="45"/>
    </row>
    <row r="18" spans="1:5" x14ac:dyDescent="0.25">
      <c r="A18" s="46" t="s">
        <v>16</v>
      </c>
      <c r="B18" s="46"/>
      <c r="C18" s="46"/>
      <c r="D18" s="46"/>
      <c r="E18" s="46"/>
    </row>
    <row r="19" spans="1:5" x14ac:dyDescent="0.25">
      <c r="A19" s="42" t="s">
        <v>12</v>
      </c>
      <c r="B19" s="42" t="s">
        <v>21</v>
      </c>
      <c r="C19" s="44" t="s">
        <v>20</v>
      </c>
      <c r="D19" s="44"/>
      <c r="E19" s="44"/>
    </row>
    <row r="20" spans="1:5" x14ac:dyDescent="0.25">
      <c r="A20" s="43"/>
      <c r="B20" s="43"/>
      <c r="C20" s="1" t="s">
        <v>3</v>
      </c>
      <c r="D20" s="1" t="s">
        <v>8</v>
      </c>
      <c r="E20" s="1" t="s">
        <v>9</v>
      </c>
    </row>
    <row r="21" spans="1:5" x14ac:dyDescent="0.25">
      <c r="A21" s="27">
        <f>MAX(A19)+1</f>
        <v>1</v>
      </c>
      <c r="B21" s="26" t="str">
        <f>B11</f>
        <v>Xã Châu Sơn cũ</v>
      </c>
      <c r="C21" s="29">
        <v>45000</v>
      </c>
      <c r="D21" s="29">
        <v>41000</v>
      </c>
      <c r="E21" s="29">
        <v>36000</v>
      </c>
    </row>
    <row r="22" spans="1:5" ht="47.25" x14ac:dyDescent="0.25">
      <c r="A22" s="27">
        <f>MAX(A21)+1</f>
        <v>2</v>
      </c>
      <c r="B22" s="28" t="str">
        <f t="shared" ref="B22:B25" si="1">B12</f>
        <v>Một phần xã Kiên Mộc cũ sáp nhập vào xã Châu Sơn mới</v>
      </c>
      <c r="C22" s="29">
        <v>45000</v>
      </c>
      <c r="D22" s="29">
        <v>41000</v>
      </c>
      <c r="E22" s="29">
        <v>36000</v>
      </c>
    </row>
    <row r="23" spans="1:5" x14ac:dyDescent="0.25">
      <c r="A23" s="27">
        <f>MAX(A22)+1</f>
        <v>3</v>
      </c>
      <c r="B23" s="26" t="str">
        <f t="shared" si="1"/>
        <v>Xã Cường Lợi cũ</v>
      </c>
      <c r="C23" s="29">
        <v>45000</v>
      </c>
      <c r="D23" s="29">
        <v>41000</v>
      </c>
      <c r="E23" s="29">
        <v>36000</v>
      </c>
    </row>
    <row r="24" spans="1:5" x14ac:dyDescent="0.25">
      <c r="A24" s="27">
        <f t="shared" ref="A24:A25" si="2">MAX(A23)+1</f>
        <v>4</v>
      </c>
      <c r="B24" s="26" t="str">
        <f t="shared" si="1"/>
        <v>Xã Bắc Lãng cũ</v>
      </c>
      <c r="C24" s="29">
        <v>45000</v>
      </c>
      <c r="D24" s="29">
        <v>41000</v>
      </c>
      <c r="E24" s="29">
        <v>36000</v>
      </c>
    </row>
    <row r="25" spans="1:5" x14ac:dyDescent="0.25">
      <c r="A25" s="27">
        <f t="shared" si="2"/>
        <v>5</v>
      </c>
      <c r="B25" s="26" t="str">
        <f t="shared" si="1"/>
        <v>Xã Đồng Thắng cũ</v>
      </c>
      <c r="C25" s="29">
        <v>45000</v>
      </c>
      <c r="D25" s="29">
        <v>41000</v>
      </c>
      <c r="E25" s="29">
        <v>36000</v>
      </c>
    </row>
    <row r="26" spans="1:5" x14ac:dyDescent="0.25">
      <c r="A26" s="20"/>
      <c r="B26" s="20"/>
      <c r="C26" s="20"/>
      <c r="D26" s="20"/>
      <c r="E26" s="20"/>
    </row>
    <row r="27" spans="1:5" x14ac:dyDescent="0.25">
      <c r="A27" s="45" t="s">
        <v>13</v>
      </c>
      <c r="B27" s="45"/>
      <c r="C27" s="45"/>
      <c r="D27" s="45"/>
      <c r="E27" s="45"/>
    </row>
    <row r="28" spans="1:5" x14ac:dyDescent="0.25">
      <c r="A28" s="46" t="s">
        <v>16</v>
      </c>
      <c r="B28" s="46"/>
      <c r="C28" s="46"/>
      <c r="D28" s="46"/>
      <c r="E28" s="46"/>
    </row>
    <row r="29" spans="1:5" x14ac:dyDescent="0.25">
      <c r="A29" s="42" t="s">
        <v>12</v>
      </c>
      <c r="B29" s="42" t="s">
        <v>21</v>
      </c>
      <c r="C29" s="44" t="s">
        <v>20</v>
      </c>
      <c r="D29" s="44"/>
      <c r="E29" s="44"/>
    </row>
    <row r="30" spans="1:5" x14ac:dyDescent="0.25">
      <c r="A30" s="43"/>
      <c r="B30" s="43"/>
      <c r="C30" s="1" t="s">
        <v>3</v>
      </c>
      <c r="D30" s="1" t="s">
        <v>8</v>
      </c>
      <c r="E30" s="1" t="s">
        <v>9</v>
      </c>
    </row>
    <row r="31" spans="1:5" x14ac:dyDescent="0.25">
      <c r="A31" s="27">
        <f>MAX(A29)+1</f>
        <v>1</v>
      </c>
      <c r="B31" s="26" t="str">
        <f>B21</f>
        <v>Xã Châu Sơn cũ</v>
      </c>
      <c r="C31" s="29">
        <v>40000</v>
      </c>
      <c r="D31" s="29">
        <v>36000</v>
      </c>
      <c r="E31" s="29">
        <v>32000</v>
      </c>
    </row>
    <row r="32" spans="1:5" ht="47.25" x14ac:dyDescent="0.25">
      <c r="A32" s="27">
        <f>MAX(A31)+1</f>
        <v>2</v>
      </c>
      <c r="B32" s="28" t="str">
        <f t="shared" ref="B32:B35" si="3">B22</f>
        <v>Một phần xã Kiên Mộc cũ sáp nhập vào xã Châu Sơn mới</v>
      </c>
      <c r="C32" s="29">
        <v>40000</v>
      </c>
      <c r="D32" s="29">
        <v>36000</v>
      </c>
      <c r="E32" s="29">
        <v>32000</v>
      </c>
    </row>
    <row r="33" spans="1:5" x14ac:dyDescent="0.25">
      <c r="A33" s="27">
        <f>MAX(A32)+1</f>
        <v>3</v>
      </c>
      <c r="B33" s="26" t="str">
        <f t="shared" si="3"/>
        <v>Xã Cường Lợi cũ</v>
      </c>
      <c r="C33" s="29">
        <v>40000</v>
      </c>
      <c r="D33" s="29">
        <v>36000</v>
      </c>
      <c r="E33" s="29">
        <v>32000</v>
      </c>
    </row>
    <row r="34" spans="1:5" x14ac:dyDescent="0.25">
      <c r="A34" s="27">
        <f t="shared" ref="A34:A35" si="4">MAX(A33)+1</f>
        <v>4</v>
      </c>
      <c r="B34" s="26" t="str">
        <f t="shared" si="3"/>
        <v>Xã Bắc Lãng cũ</v>
      </c>
      <c r="C34" s="29">
        <v>40000</v>
      </c>
      <c r="D34" s="29">
        <v>36000</v>
      </c>
      <c r="E34" s="29">
        <v>32000</v>
      </c>
    </row>
    <row r="35" spans="1:5" x14ac:dyDescent="0.25">
      <c r="A35" s="27">
        <f t="shared" si="4"/>
        <v>5</v>
      </c>
      <c r="B35" s="26" t="str">
        <f t="shared" si="3"/>
        <v>Xã Đồng Thắng cũ</v>
      </c>
      <c r="C35" s="29">
        <v>40000</v>
      </c>
      <c r="D35" s="29">
        <v>36000</v>
      </c>
      <c r="E35" s="29">
        <v>32000</v>
      </c>
    </row>
    <row r="36" spans="1:5" x14ac:dyDescent="0.25">
      <c r="A36" s="20"/>
      <c r="B36" s="20"/>
      <c r="C36" s="20"/>
      <c r="D36" s="20"/>
      <c r="E36" s="20"/>
    </row>
    <row r="37" spans="1:5" x14ac:dyDescent="0.25">
      <c r="A37" s="45" t="s">
        <v>14</v>
      </c>
      <c r="B37" s="45"/>
      <c r="C37" s="45"/>
      <c r="D37" s="45"/>
      <c r="E37" s="45"/>
    </row>
    <row r="38" spans="1:5" x14ac:dyDescent="0.25">
      <c r="A38" s="46" t="s">
        <v>16</v>
      </c>
      <c r="B38" s="46"/>
      <c r="C38" s="46"/>
      <c r="D38" s="46"/>
      <c r="E38" s="46"/>
    </row>
    <row r="39" spans="1:5" x14ac:dyDescent="0.25">
      <c r="A39" s="42" t="s">
        <v>12</v>
      </c>
      <c r="B39" s="44" t="s">
        <v>21</v>
      </c>
      <c r="C39" s="44" t="s">
        <v>20</v>
      </c>
      <c r="D39" s="44"/>
      <c r="E39" s="44"/>
    </row>
    <row r="40" spans="1:5" x14ac:dyDescent="0.25">
      <c r="A40" s="43"/>
      <c r="B40" s="44"/>
      <c r="C40" s="1" t="s">
        <v>3</v>
      </c>
      <c r="D40" s="1" t="s">
        <v>8</v>
      </c>
      <c r="E40" s="1" t="s">
        <v>9</v>
      </c>
    </row>
    <row r="41" spans="1:5" x14ac:dyDescent="0.25">
      <c r="A41" s="27">
        <f>MAX(A39)+1</f>
        <v>1</v>
      </c>
      <c r="B41" s="26" t="str">
        <f>B31</f>
        <v>Xã Châu Sơn cũ</v>
      </c>
      <c r="C41" s="19">
        <v>36000</v>
      </c>
      <c r="D41" s="19">
        <v>32000</v>
      </c>
      <c r="E41" s="19">
        <v>30000</v>
      </c>
    </row>
    <row r="42" spans="1:5" ht="47.25" x14ac:dyDescent="0.25">
      <c r="A42" s="27">
        <f>MAX(A41)+1</f>
        <v>2</v>
      </c>
      <c r="B42" s="28" t="str">
        <f t="shared" ref="B42:B45" si="5">B32</f>
        <v>Một phần xã Kiên Mộc cũ sáp nhập vào xã Châu Sơn mới</v>
      </c>
      <c r="C42" s="19">
        <v>36000</v>
      </c>
      <c r="D42" s="19">
        <v>32000</v>
      </c>
      <c r="E42" s="19">
        <v>30000</v>
      </c>
    </row>
    <row r="43" spans="1:5" x14ac:dyDescent="0.25">
      <c r="A43" s="27">
        <f>MAX(A42)+1</f>
        <v>3</v>
      </c>
      <c r="B43" s="26" t="str">
        <f t="shared" si="5"/>
        <v>Xã Cường Lợi cũ</v>
      </c>
      <c r="C43" s="19">
        <v>36000</v>
      </c>
      <c r="D43" s="19">
        <v>32000</v>
      </c>
      <c r="E43" s="19">
        <v>30000</v>
      </c>
    </row>
    <row r="44" spans="1:5" x14ac:dyDescent="0.25">
      <c r="A44" s="27">
        <f t="shared" ref="A44:A45" si="6">MAX(A43)+1</f>
        <v>4</v>
      </c>
      <c r="B44" s="26" t="str">
        <f t="shared" si="5"/>
        <v>Xã Bắc Lãng cũ</v>
      </c>
      <c r="C44" s="19">
        <v>36000</v>
      </c>
      <c r="D44" s="19">
        <v>32000</v>
      </c>
      <c r="E44" s="19">
        <v>30000</v>
      </c>
    </row>
    <row r="45" spans="1:5" x14ac:dyDescent="0.25">
      <c r="A45" s="27">
        <f t="shared" si="6"/>
        <v>5</v>
      </c>
      <c r="B45" s="26" t="str">
        <f t="shared" si="5"/>
        <v>Xã Đồng Thắng cũ</v>
      </c>
      <c r="C45" s="19">
        <v>36000</v>
      </c>
      <c r="D45" s="19">
        <v>32000</v>
      </c>
      <c r="E45" s="19">
        <v>30000</v>
      </c>
    </row>
    <row r="46" spans="1:5" x14ac:dyDescent="0.25">
      <c r="A46" s="20"/>
      <c r="B46" s="20"/>
      <c r="C46" s="20"/>
      <c r="D46" s="20"/>
      <c r="E46" s="20"/>
    </row>
    <row r="47" spans="1:5" x14ac:dyDescent="0.25">
      <c r="A47" s="45" t="s">
        <v>15</v>
      </c>
      <c r="B47" s="45"/>
      <c r="C47" s="45"/>
      <c r="D47" s="45"/>
      <c r="E47" s="45"/>
    </row>
    <row r="48" spans="1:5" x14ac:dyDescent="0.25">
      <c r="A48" s="47" t="s">
        <v>16</v>
      </c>
      <c r="B48" s="47"/>
      <c r="C48" s="47"/>
      <c r="D48" s="47"/>
      <c r="E48" s="47"/>
    </row>
    <row r="49" spans="1:5" ht="31.5" x14ac:dyDescent="0.25">
      <c r="A49" s="1" t="s">
        <v>12</v>
      </c>
      <c r="B49" s="1" t="s">
        <v>21</v>
      </c>
      <c r="C49" s="44" t="s">
        <v>20</v>
      </c>
      <c r="D49" s="44"/>
      <c r="E49" s="44"/>
    </row>
    <row r="50" spans="1:5" x14ac:dyDescent="0.25">
      <c r="A50" s="27">
        <f>MAX(A48)+1</f>
        <v>1</v>
      </c>
      <c r="B50" s="26" t="str">
        <f>B41</f>
        <v>Xã Châu Sơn cũ</v>
      </c>
      <c r="C50" s="40">
        <v>6000</v>
      </c>
      <c r="D50" s="40"/>
      <c r="E50" s="40"/>
    </row>
    <row r="51" spans="1:5" ht="47.25" x14ac:dyDescent="0.25">
      <c r="A51" s="27">
        <f>MAX(A50)+1</f>
        <v>2</v>
      </c>
      <c r="B51" s="28" t="str">
        <f>+B42</f>
        <v>Một phần xã Kiên Mộc cũ sáp nhập vào xã Châu Sơn mới</v>
      </c>
      <c r="C51" s="40">
        <v>6000</v>
      </c>
      <c r="D51" s="40"/>
      <c r="E51" s="40"/>
    </row>
    <row r="52" spans="1:5" x14ac:dyDescent="0.25">
      <c r="A52" s="27">
        <f>MAX(A51)+1</f>
        <v>3</v>
      </c>
      <c r="B52" s="26" t="str">
        <f t="shared" ref="B52:B54" si="7">B43</f>
        <v>Xã Cường Lợi cũ</v>
      </c>
      <c r="C52" s="40">
        <v>6000</v>
      </c>
      <c r="D52" s="40"/>
      <c r="E52" s="40"/>
    </row>
    <row r="53" spans="1:5" x14ac:dyDescent="0.25">
      <c r="A53" s="27">
        <f t="shared" ref="A53:A54" si="8">MAX(A52)+1</f>
        <v>4</v>
      </c>
      <c r="B53" s="26" t="str">
        <f t="shared" si="7"/>
        <v>Xã Bắc Lãng cũ</v>
      </c>
      <c r="C53" s="40">
        <v>6000</v>
      </c>
      <c r="D53" s="40"/>
      <c r="E53" s="40"/>
    </row>
    <row r="54" spans="1:5" x14ac:dyDescent="0.25">
      <c r="A54" s="27">
        <f t="shared" si="8"/>
        <v>5</v>
      </c>
      <c r="B54" s="26" t="str">
        <f t="shared" si="7"/>
        <v>Xã Đồng Thắng cũ</v>
      </c>
      <c r="C54" s="40">
        <v>6000</v>
      </c>
      <c r="D54" s="40"/>
      <c r="E54" s="40"/>
    </row>
  </sheetData>
  <mergeCells count="32">
    <mergeCell ref="B39:B40"/>
    <mergeCell ref="A2:B2"/>
    <mergeCell ref="A8:E8"/>
    <mergeCell ref="A18:E18"/>
    <mergeCell ref="A28:E28"/>
    <mergeCell ref="A6:E6"/>
    <mergeCell ref="A7:E7"/>
    <mergeCell ref="A17:E17"/>
    <mergeCell ref="A27:E27"/>
    <mergeCell ref="A9:A10"/>
    <mergeCell ref="B9:B10"/>
    <mergeCell ref="C19:E19"/>
    <mergeCell ref="C9:E9"/>
    <mergeCell ref="A19:A20"/>
    <mergeCell ref="B19:B20"/>
    <mergeCell ref="A5:E5"/>
    <mergeCell ref="C53:E53"/>
    <mergeCell ref="C54:E54"/>
    <mergeCell ref="A4:E4"/>
    <mergeCell ref="A29:A30"/>
    <mergeCell ref="B29:B30"/>
    <mergeCell ref="C29:E29"/>
    <mergeCell ref="C52:E52"/>
    <mergeCell ref="C50:E50"/>
    <mergeCell ref="C51:E51"/>
    <mergeCell ref="A37:E37"/>
    <mergeCell ref="A47:E47"/>
    <mergeCell ref="A38:E38"/>
    <mergeCell ref="A48:E48"/>
    <mergeCell ref="C49:E49"/>
    <mergeCell ref="C39:E39"/>
    <mergeCell ref="A39:A40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42.1. Đất ở tại nông thôn</vt:lpstr>
      <vt:lpstr>42.2. Đất TMDV tại nông thôn</vt:lpstr>
      <vt:lpstr>42.3. Đất SXPNN tại nông thôn</vt:lpstr>
      <vt:lpstr>42.4. Đất NN</vt:lpstr>
      <vt:lpstr>'42.1. Đất ở tại nông thôn'!Print_Titles</vt:lpstr>
      <vt:lpstr>'42.2. Đất TMDV tại nông thôn'!Print_Titles</vt:lpstr>
      <vt:lpstr>'42.3. Đất SXPNN tại nông thôn'!Print_Titles</vt:lpstr>
      <vt:lpstr>'42.1. Đất ở tại nông thôn'!Vùng_In</vt:lpstr>
      <vt:lpstr>'42.2. Đất TMDV tại nông thôn'!Vùng_In</vt:lpstr>
      <vt:lpstr>'42.3. Đất SXPNN tại nông thôn'!Vùng_In</vt:lpstr>
      <vt:lpstr>'42.4.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2025-08-31T09:14:26Z</dcterms:modified>
</cp:coreProperties>
</file>